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620"/>
  </bookViews>
  <sheets>
    <sheet name="EJEC.FIS. -FIN. ENE-DIC. 2021" sheetId="1" r:id="rId1"/>
  </sheets>
  <definedNames>
    <definedName name="_xlnm.Print_Area" localSheetId="0">'EJEC.FIS. -FIN. ENE-DIC. 2021'!$A$1:$P$42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M24" i="1"/>
  <c r="L24" i="1"/>
  <c r="K24" i="1"/>
  <c r="J24" i="1"/>
  <c r="N19" i="1"/>
  <c r="M19" i="1"/>
  <c r="L19" i="1"/>
  <c r="K19" i="1"/>
  <c r="J19" i="1"/>
  <c r="L35" i="1" l="1"/>
  <c r="P34" i="1"/>
  <c r="P26" i="1"/>
  <c r="P27" i="1"/>
  <c r="P28" i="1"/>
  <c r="P29" i="1"/>
  <c r="P30" i="1"/>
  <c r="P31" i="1"/>
  <c r="P32" i="1"/>
  <c r="P25" i="1"/>
  <c r="P21" i="1"/>
  <c r="P22" i="1"/>
  <c r="P23" i="1"/>
  <c r="P20" i="1"/>
  <c r="O24" i="1" l="1"/>
  <c r="O26" i="1"/>
  <c r="O28" i="1"/>
  <c r="O29" i="1"/>
  <c r="O30" i="1"/>
  <c r="O31" i="1"/>
  <c r="O32" i="1"/>
  <c r="O25" i="1"/>
  <c r="O21" i="1"/>
  <c r="O22" i="1"/>
  <c r="O20" i="1"/>
  <c r="J33" i="1"/>
  <c r="J35" i="1" s="1"/>
  <c r="K33" i="1"/>
  <c r="K35" i="1" s="1"/>
  <c r="M33" i="1"/>
  <c r="M35" i="1" s="1"/>
  <c r="N33" i="1"/>
  <c r="N35" i="1" s="1"/>
  <c r="O34" i="1"/>
  <c r="O33" i="1" s="1"/>
  <c r="P33" i="1"/>
  <c r="I33" i="1"/>
  <c r="H33" i="1"/>
  <c r="I24" i="1"/>
  <c r="H24" i="1"/>
  <c r="I19" i="1"/>
  <c r="H19" i="1"/>
  <c r="P24" i="1" l="1"/>
  <c r="O19" i="1"/>
  <c r="I35" i="1"/>
  <c r="P19" i="1"/>
  <c r="O35" i="1"/>
  <c r="H35" i="1"/>
  <c r="P35" i="1"/>
</calcChain>
</file>

<file path=xl/sharedStrings.xml><?xml version="1.0" encoding="utf-8"?>
<sst xmlns="http://schemas.openxmlformats.org/spreadsheetml/2006/main" count="81" uniqueCount="73">
  <si>
    <t>AVANCE FÍSICO - FINANCIERO Y DESVÍOS</t>
  </si>
  <si>
    <t>ENERO - DICIEMBRE, 2021</t>
  </si>
  <si>
    <r>
      <rPr>
        <b/>
        <sz val="10"/>
        <color rgb="FF000000"/>
        <rFont val="Calibri"/>
        <family val="2"/>
        <scheme val="minor"/>
      </rPr>
      <t>MISION:</t>
    </r>
    <r>
      <rPr>
        <sz val="10"/>
        <color theme="1"/>
        <rFont val="Calibri"/>
        <family val="2"/>
        <scheme val="minor"/>
      </rPr>
      <t xml:space="preserve"> Regir Las Politicas públicas de Empleo y la Seguridad Social, Regulando las relaciones Laborales con Igualdad de Oportunidades y no Discriminación, Impulso de normativa modernas y de servicios de calidad a los actores laborales, a fin de contribuir al Fomento del Empleo Decente, la paz Socio Laboral y el desarrollo sostenible de la nacion con justicia social.</t>
    </r>
  </si>
  <si>
    <r>
      <rPr>
        <b/>
        <sz val="10"/>
        <color rgb="FF000000"/>
        <rFont val="Calibri"/>
        <family val="2"/>
        <scheme val="minor"/>
      </rPr>
      <t>VISION:</t>
    </r>
    <r>
      <rPr>
        <sz val="10"/>
        <color theme="1"/>
        <rFont val="Calibri"/>
        <family val="2"/>
        <scheme val="minor"/>
      </rPr>
      <t xml:space="preserve"> Ser una Institución reconocidad por el liderazgo en el ambito Socio Laboral que participa de forma eficiente, eficaz, concertada con Igualdad de Oportunidades y No Discriminación, en el Fomento del Empleo Decente y la Seguridad Social, asi como en la Regulación de las Relaciones Laborales en el ambiente de trabajoen un marco de estricto apego a la legislación y normas laborales. </t>
    </r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</si>
  <si>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</si>
  <si>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</si>
  <si>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</si>
  <si>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</si>
  <si>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</si>
  <si>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</si>
  <si>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</si>
  <si>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</si>
  <si>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Programación Fisica Financiera Enero - Diciembre. 2021</t>
  </si>
  <si>
    <t>Ejecución Fisica Financiera Enero - Diciembre. 2021</t>
  </si>
  <si>
    <t>% de Ejecución Fisico-Finanaciero, Enero- Diciembre 2021</t>
  </si>
  <si>
    <t>NUM. Y PRODUCTO</t>
  </si>
  <si>
    <t>Estrategia Nacional de Desarrollo a Contribuir</t>
  </si>
  <si>
    <t>BENEFICIARIO</t>
  </si>
  <si>
    <t xml:space="preserve">UNIDAD DE MEDIDA </t>
  </si>
  <si>
    <t xml:space="preserve">Presupuesto Incicial   Aprobado 2021,  </t>
  </si>
  <si>
    <t>Metas Fisicas para el año 2021</t>
  </si>
  <si>
    <t>% Fisica</t>
  </si>
  <si>
    <t>% Financiero</t>
  </si>
  <si>
    <t>1mer y 2do. Semestre</t>
  </si>
  <si>
    <t>Ejec</t>
  </si>
  <si>
    <t>Obj. Gral.</t>
  </si>
  <si>
    <t>Obj. Esp.</t>
  </si>
  <si>
    <t>% Fisica =C/A*100</t>
  </si>
  <si>
    <t>Financiera %=D/B*100</t>
  </si>
  <si>
    <t xml:space="preserve">Código </t>
  </si>
  <si>
    <t>PROGRAMA O11 - FOMENTO DEL EMPLEO</t>
  </si>
  <si>
    <t>O2.-Demandantes de Empleos con Servicios de Intermediación.</t>
  </si>
  <si>
    <t>3.4.2</t>
  </si>
  <si>
    <t>Demandantes de empleo</t>
  </si>
  <si>
    <t>% de Usuarios Registrados</t>
  </si>
  <si>
    <t>% de Usuarios Orientados</t>
  </si>
  <si>
    <t>O3.- Demanadantes de Empleo Reciben Formación Laboral.</t>
  </si>
  <si>
    <t>% de Usuarios Capacitados.</t>
  </si>
  <si>
    <t>% de Usuarios Formados para el Autoempleo.</t>
  </si>
  <si>
    <t>PROGRAMA O12 - REGULACION DE LAS RELACIONES LABORALES</t>
  </si>
  <si>
    <t>O2.-Trabajadores y Empeadores con servicios de Inspección ofrecido en tiempo oprtuno y de calidad</t>
  </si>
  <si>
    <t>3.3.2</t>
  </si>
  <si>
    <t>Trabajadores y Empleadores</t>
  </si>
  <si>
    <t>% de Establecimientos Registrados</t>
  </si>
  <si>
    <t>% Inspecciones Realizadas</t>
  </si>
  <si>
    <t>SIRLA</t>
  </si>
  <si>
    <t>O3.- Trabajadores y Empleadores con servicio de Mediación y Arbitraje Laboral.</t>
  </si>
  <si>
    <t>%  de Conflictos Economicos Resueltos.</t>
  </si>
  <si>
    <t>O4.- Trabajadores y Empleadores con Salarios Minimos Actualizados.</t>
  </si>
  <si>
    <t xml:space="preserve">Trabajadores.  </t>
  </si>
  <si>
    <t>% Tarifas de salarios minimos actualizadas</t>
  </si>
  <si>
    <t>O5.-Asistencia en las Normas de Higiene y Seguridad en el Trabajo.</t>
  </si>
  <si>
    <t>Empresas</t>
  </si>
  <si>
    <t>% de Comite Mixtos constituidos</t>
  </si>
  <si>
    <t>O6.-Retiarad de Niños, Niñas y Adolescentes del Trabajo Infantil.</t>
  </si>
  <si>
    <t>Niños,Niñas y Adolescentes.</t>
  </si>
  <si>
    <t>Tasa de NNA, Retirados del Trabajo Infantil.</t>
  </si>
  <si>
    <t xml:space="preserve">O7.- Trabajadores y Empleadores con acceso Asistenia  judicial gratuita </t>
  </si>
  <si>
    <t>Trabajadores y empleadores</t>
  </si>
  <si>
    <t xml:space="preserve">% Trabajadores y Empleadores                                                                                                                     </t>
  </si>
  <si>
    <t>PROGRAMA O13 - IGUALDAD DE OPORTUNIDADES Y NO DISCRIMINACION</t>
  </si>
  <si>
    <t>O2.-Actores Laborales con Orientación en Igualdad Oportunidades y No Discriminación.</t>
  </si>
  <si>
    <t>2.3.1</t>
  </si>
  <si>
    <t xml:space="preserve">Jefas de hogar, jovenes que ni estudian ni trabajan </t>
  </si>
  <si>
    <t>% Campañas de sesibilización</t>
  </si>
  <si>
    <t>TOTAL GENERAL PROGRAMAS SUSTANTIVOS O11, O12 Y O13</t>
  </si>
  <si>
    <t xml:space="preserve">Programación Financiera                     </t>
  </si>
  <si>
    <t>Nota: Este analisis fisico-financiero, solo se realiza a los Programas sustantivos y de producción terminal de este Ministerio de Trabajo: Prog. 11.-(Fomento del Empleo), Prog. 12.-(Regulación de las Realaciones Laborales y Prog. 13.-(Igualdad de Oprtunidades y No Discrimianación). La justificación de desviaciones estan en los soportes de evidencias fisicas. NOTA:Para este año 2021, por la situación que esta viviendo el Mundo por el COVI-19, y por consiguiente nuestro pais, nos obligo a realizar ajustes las programaciónes para el cumplimiento de Metas de algunos Productos Institucionales. (Fuente financiera para el analisis, Reporte del SIGEF de fecha 05/01/2022).</t>
  </si>
  <si>
    <t>Ejecución Financiera                (D)</t>
  </si>
  <si>
    <t>Programación Fisica                         (A)</t>
  </si>
  <si>
    <t>Presupuesto   2021  Modificado Vigente                   (B)</t>
  </si>
  <si>
    <t>Ejecución Fisica                       (C)</t>
  </si>
  <si>
    <t xml:space="preserve">1er. y 2do. Semestre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</si>
</sst>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</font>
    <font>
      <b/>
      <sz val="8"/>
      <color rgb="FF000000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b/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Fill="1" applyBorder="1"/>
    <xf numFmtId="0" fontId="5" fillId="0" borderId="1" xfId="0" applyFont="1" applyFill="1" applyBorder="1"/>
    <xf numFmtId="0" fontId="5" fillId="2" borderId="0" xfId="0" applyFont="1" applyFill="1" applyBorder="1"/>
    <xf numFmtId="0" fontId="5" fillId="0" borderId="0" xfId="0" applyFont="1" applyFill="1" applyBorder="1"/>
    <xf numFmtId="0" fontId="5" fillId="0" borderId="2" xfId="0" applyFont="1" applyFill="1" applyBorder="1"/>
    <xf numFmtId="0" fontId="6" fillId="2" borderId="0" xfId="0" applyFont="1" applyFill="1" applyBorder="1"/>
    <xf numFmtId="49" fontId="5" fillId="2" borderId="0" xfId="0" applyNumberFormat="1" applyFont="1" applyFill="1" applyBorder="1" applyAlignment="1">
      <alignment horizontal="right"/>
    </xf>
    <xf numFmtId="164" fontId="14" fillId="2" borderId="4" xfId="1" applyNumberFormat="1" applyFont="1" applyFill="1" applyBorder="1" applyAlignment="1">
      <alignment vertical="center"/>
    </xf>
    <xf numFmtId="0" fontId="2" fillId="2" borderId="0" xfId="0" applyFont="1" applyFill="1" applyBorder="1"/>
    <xf numFmtId="43" fontId="2" fillId="0" borderId="0" xfId="0" applyNumberFormat="1" applyFont="1" applyFill="1" applyBorder="1"/>
    <xf numFmtId="0" fontId="14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/>
    </xf>
    <xf numFmtId="0" fontId="6" fillId="0" borderId="0" xfId="0" applyFont="1" applyFill="1" applyBorder="1"/>
    <xf numFmtId="43" fontId="5" fillId="0" borderId="0" xfId="1" applyFont="1" applyFill="1" applyBorder="1"/>
    <xf numFmtId="43" fontId="2" fillId="0" borderId="0" xfId="1" applyFont="1" applyFill="1" applyBorder="1"/>
    <xf numFmtId="0" fontId="8" fillId="0" borderId="0" xfId="0" applyFont="1" applyFill="1" applyBorder="1"/>
    <xf numFmtId="43" fontId="8" fillId="0" borderId="0" xfId="1" applyFont="1" applyFill="1" applyBorder="1"/>
    <xf numFmtId="0" fontId="2" fillId="0" borderId="0" xfId="0" applyFont="1" applyFill="1" applyBorder="1" applyAlignment="1">
      <alignment horizontal="center"/>
    </xf>
    <xf numFmtId="43" fontId="6" fillId="0" borderId="0" xfId="1" applyFont="1" applyFill="1" applyBorder="1"/>
    <xf numFmtId="43" fontId="5" fillId="0" borderId="0" xfId="0" applyNumberFormat="1" applyFont="1" applyFill="1" applyBorder="1"/>
    <xf numFmtId="43" fontId="14" fillId="2" borderId="4" xfId="1" applyFont="1" applyFill="1" applyBorder="1" applyAlignment="1">
      <alignment vertical="center"/>
    </xf>
    <xf numFmtId="164" fontId="12" fillId="2" borderId="4" xfId="1" applyNumberFormat="1" applyFont="1" applyFill="1" applyBorder="1" applyAlignment="1">
      <alignment vertical="center" wrapText="1"/>
    </xf>
    <xf numFmtId="164" fontId="12" fillId="2" borderId="4" xfId="1" applyNumberFormat="1" applyFont="1" applyFill="1" applyBorder="1" applyAlignment="1">
      <alignment vertical="center"/>
    </xf>
    <xf numFmtId="43" fontId="14" fillId="2" borderId="4" xfId="1" applyFont="1" applyFill="1" applyBorder="1" applyAlignment="1">
      <alignment horizontal="right" vertical="center"/>
    </xf>
    <xf numFmtId="164" fontId="12" fillId="2" borderId="4" xfId="1" applyNumberFormat="1" applyFont="1" applyFill="1" applyBorder="1" applyAlignment="1">
      <alignment horizontal="center" vertical="center" wrapText="1"/>
    </xf>
    <xf numFmtId="164" fontId="12" fillId="2" borderId="4" xfId="1" applyNumberFormat="1" applyFont="1" applyFill="1" applyBorder="1" applyAlignment="1">
      <alignment horizontal="center" vertical="center"/>
    </xf>
    <xf numFmtId="164" fontId="14" fillId="2" borderId="4" xfId="1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>
      <alignment vertical="center" wrapText="1"/>
    </xf>
    <xf numFmtId="165" fontId="12" fillId="3" borderId="4" xfId="0" applyNumberFormat="1" applyFont="1" applyFill="1" applyBorder="1" applyAlignment="1">
      <alignment vertical="center"/>
    </xf>
    <xf numFmtId="43" fontId="11" fillId="3" borderId="4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165" fontId="12" fillId="3" borderId="4" xfId="0" applyNumberFormat="1" applyFont="1" applyFill="1" applyBorder="1"/>
    <xf numFmtId="43" fontId="11" fillId="3" borderId="4" xfId="0" applyNumberFormat="1" applyFont="1" applyFill="1" applyBorder="1" applyAlignment="1"/>
    <xf numFmtId="164" fontId="11" fillId="3" borderId="4" xfId="0" applyNumberFormat="1" applyFont="1" applyFill="1" applyBorder="1"/>
    <xf numFmtId="2" fontId="5" fillId="0" borderId="0" xfId="0" applyNumberFormat="1" applyFont="1" applyFill="1" applyBorder="1"/>
    <xf numFmtId="0" fontId="5" fillId="4" borderId="7" xfId="0" applyFont="1" applyFill="1" applyBorder="1"/>
    <xf numFmtId="0" fontId="6" fillId="4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left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656165</xdr:colOff>
      <xdr:row>0</xdr:row>
      <xdr:rowOff>31752</xdr:rowOff>
    </xdr:from>
    <xdr:to>
      <xdr:col>10</xdr:col>
      <xdr:colOff>148167</xdr:colOff>
      <xdr:row>4</xdr:row>
      <xdr:rowOff>264584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915" y="31752"/>
          <a:ext cx="2042585" cy="1037165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37</xdr:row>
      <xdr:rowOff>85725</xdr:rowOff>
    </xdr:from>
    <xdr:to>
      <xdr:col>8</xdr:col>
      <xdr:colOff>666750</xdr:colOff>
      <xdr:row>39</xdr:row>
      <xdr:rowOff>133350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2944475"/>
          <a:ext cx="212407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65"/>
  <sheetViews>
    <sheetView tabSelected="1" zoomScaleNormal="100" zoomScaleSheetLayoutView="100" workbookViewId="0">
      <selection activeCell="J17" sqref="J17:K17"/>
    </sheetView>
  </sheetViews>
  <sheetFormatPr baseColWidth="10" defaultColWidth="24" defaultRowHeight="15.75" x14ac:dyDescent="0.25"/>
  <cols>
    <col min="1" max="1" width="6.28515625" style="1" customWidth="1"/>
    <col min="2" max="2" width="16.7109375" style="1" customWidth="1"/>
    <col min="3" max="5" width="6" style="1" customWidth="1"/>
    <col min="6" max="6" width="11.5703125" style="1" customWidth="1"/>
    <col min="7" max="7" width="12.5703125" style="1" customWidth="1"/>
    <col min="8" max="8" width="13.42578125" style="1" customWidth="1"/>
    <col min="9" max="9" width="11" style="1" customWidth="1"/>
    <col min="10" max="12" width="13.85546875" style="1" customWidth="1"/>
    <col min="13" max="14" width="13.7109375" style="1" customWidth="1"/>
    <col min="15" max="16" width="11" style="1" customWidth="1"/>
    <col min="17" max="16384" width="24" style="1"/>
  </cols>
  <sheetData>
    <row r="5" spans="1:16" ht="22.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15.75" customHeight="1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ht="15.75" customHeight="1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ht="35.25" customHeight="1" x14ac:dyDescent="0.25">
      <c r="A8" s="67" t="s">
        <v>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ht="8.25" hidden="1" customHeight="1" x14ac:dyDescent="0.25">
      <c r="A9" s="4"/>
      <c r="B9" s="3"/>
      <c r="C9" s="3"/>
      <c r="D9" s="3"/>
      <c r="E9" s="3"/>
      <c r="F9" s="3"/>
      <c r="G9" s="3"/>
      <c r="H9" s="3"/>
      <c r="I9" s="3"/>
      <c r="J9" s="4"/>
      <c r="K9" s="4"/>
      <c r="L9" s="4"/>
      <c r="M9" s="4"/>
      <c r="N9" s="4"/>
      <c r="O9" s="4"/>
      <c r="P9" s="4"/>
    </row>
    <row r="10" spans="1:16" ht="30" customHeight="1" x14ac:dyDescent="0.25">
      <c r="A10" s="68" t="s">
        <v>3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ht="0.75" hidden="1" customHeight="1" thickBot="1" x14ac:dyDescent="0.3">
      <c r="A11" s="2"/>
      <c r="B11" s="3"/>
      <c r="C11" s="3"/>
      <c r="D11" s="3"/>
      <c r="E11" s="3"/>
      <c r="F11" s="3"/>
      <c r="G11" s="3"/>
      <c r="H11" s="3"/>
      <c r="I11" s="3"/>
      <c r="J11" s="4"/>
      <c r="K11" s="4"/>
      <c r="L11" s="4"/>
      <c r="M11" s="4"/>
      <c r="N11" s="4"/>
      <c r="O11" s="4"/>
      <c r="P11" s="5"/>
    </row>
    <row r="12" spans="1:16" ht="16.5" hidden="1" thickBot="1" x14ac:dyDescent="0.3">
      <c r="A12" s="2"/>
      <c r="B12" s="6" t="s">
        <v>4</v>
      </c>
      <c r="C12" s="7" t="s">
        <v>5</v>
      </c>
      <c r="D12" s="4"/>
      <c r="E12" s="3"/>
      <c r="F12" s="3"/>
      <c r="G12" s="3"/>
      <c r="H12" s="3"/>
      <c r="I12" s="3"/>
      <c r="J12" s="4"/>
      <c r="K12" s="4"/>
      <c r="L12" s="4"/>
      <c r="M12" s="4"/>
      <c r="N12" s="4"/>
      <c r="O12" s="4"/>
      <c r="P12" s="5"/>
    </row>
    <row r="13" spans="1:16" ht="16.5" hidden="1" thickBot="1" x14ac:dyDescent="0.3">
      <c r="A13" s="2"/>
      <c r="B13" s="6" t="s">
        <v>6</v>
      </c>
      <c r="C13" s="7" t="s">
        <v>7</v>
      </c>
      <c r="D13" s="4"/>
      <c r="E13" s="3"/>
      <c r="F13" s="3"/>
      <c r="G13" s="3"/>
      <c r="H13" s="3"/>
      <c r="I13" s="3"/>
      <c r="J13" s="4"/>
      <c r="K13" s="4"/>
      <c r="L13" s="4"/>
      <c r="M13" s="4"/>
      <c r="N13" s="4"/>
      <c r="O13" s="4"/>
      <c r="P13" s="5"/>
    </row>
    <row r="14" spans="1:16" ht="1.5" hidden="1" customHeight="1" thickBot="1" x14ac:dyDescent="0.3">
      <c r="A14" s="2"/>
      <c r="B14" s="6" t="s">
        <v>8</v>
      </c>
      <c r="C14" s="7" t="s">
        <v>9</v>
      </c>
      <c r="D14" s="4"/>
      <c r="E14" s="3"/>
      <c r="F14" s="3"/>
      <c r="G14" s="3"/>
      <c r="H14" s="3"/>
      <c r="I14" s="3"/>
      <c r="J14" s="4"/>
      <c r="K14" s="4"/>
      <c r="L14" s="4"/>
      <c r="M14" s="4"/>
      <c r="N14" s="4"/>
      <c r="O14" s="4"/>
      <c r="P14" s="5"/>
    </row>
    <row r="15" spans="1:16" ht="9.75" hidden="1" customHeight="1" thickBot="1" x14ac:dyDescent="0.3">
      <c r="A15" s="2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  <c r="P15" s="5"/>
    </row>
    <row r="16" spans="1:16" ht="49.5" customHeight="1" x14ac:dyDescent="0.25">
      <c r="A16" s="54" t="s">
        <v>10</v>
      </c>
      <c r="B16" s="53" t="s">
        <v>11</v>
      </c>
      <c r="C16" s="53"/>
      <c r="D16" s="53"/>
      <c r="E16" s="53"/>
      <c r="F16" s="53"/>
      <c r="G16" s="53"/>
      <c r="H16" s="53"/>
      <c r="I16" s="53"/>
      <c r="J16" s="53" t="s">
        <v>12</v>
      </c>
      <c r="K16" s="53"/>
      <c r="L16" s="53"/>
      <c r="M16" s="53" t="s">
        <v>13</v>
      </c>
      <c r="N16" s="53"/>
      <c r="O16" s="53" t="s">
        <v>14</v>
      </c>
      <c r="P16" s="53"/>
    </row>
    <row r="17" spans="1:17" ht="35.25" customHeight="1" x14ac:dyDescent="0.25">
      <c r="A17" s="54"/>
      <c r="B17" s="53" t="s">
        <v>15</v>
      </c>
      <c r="C17" s="57" t="s">
        <v>16</v>
      </c>
      <c r="D17" s="57"/>
      <c r="E17" s="57"/>
      <c r="F17" s="53" t="s">
        <v>17</v>
      </c>
      <c r="G17" s="53" t="s">
        <v>18</v>
      </c>
      <c r="H17" s="53" t="s">
        <v>19</v>
      </c>
      <c r="I17" s="53" t="s">
        <v>20</v>
      </c>
      <c r="J17" s="53" t="s">
        <v>72</v>
      </c>
      <c r="K17" s="55"/>
      <c r="L17" s="53" t="s">
        <v>70</v>
      </c>
      <c r="M17" s="53" t="s">
        <v>23</v>
      </c>
      <c r="N17" s="53"/>
      <c r="O17" s="36" t="s">
        <v>21</v>
      </c>
      <c r="P17" s="36" t="s">
        <v>22</v>
      </c>
    </row>
    <row r="18" spans="1:17" ht="40.5" customHeight="1" x14ac:dyDescent="0.25">
      <c r="A18" s="54"/>
      <c r="B18" s="53"/>
      <c r="C18" s="37" t="s">
        <v>24</v>
      </c>
      <c r="D18" s="37" t="s">
        <v>25</v>
      </c>
      <c r="E18" s="37" t="s">
        <v>26</v>
      </c>
      <c r="F18" s="53"/>
      <c r="G18" s="53"/>
      <c r="H18" s="53"/>
      <c r="I18" s="53"/>
      <c r="J18" s="38" t="s">
        <v>69</v>
      </c>
      <c r="K18" s="38" t="s">
        <v>66</v>
      </c>
      <c r="L18" s="53"/>
      <c r="M18" s="38" t="s">
        <v>71</v>
      </c>
      <c r="N18" s="38" t="s">
        <v>68</v>
      </c>
      <c r="O18" s="38" t="s">
        <v>27</v>
      </c>
      <c r="P18" s="38" t="s">
        <v>28</v>
      </c>
    </row>
    <row r="19" spans="1:17" ht="18.75" customHeight="1" x14ac:dyDescent="0.25">
      <c r="A19" s="39" t="s">
        <v>29</v>
      </c>
      <c r="B19" s="56" t="s">
        <v>30</v>
      </c>
      <c r="C19" s="56"/>
      <c r="D19" s="56"/>
      <c r="E19" s="56"/>
      <c r="F19" s="56"/>
      <c r="G19" s="56"/>
      <c r="H19" s="40">
        <f t="shared" ref="H19:I19" si="0">H20+H21+H22+H23</f>
        <v>114770546</v>
      </c>
      <c r="I19" s="41">
        <f t="shared" si="0"/>
        <v>77038</v>
      </c>
      <c r="J19" s="42">
        <f>J20+J21+J22+J23</f>
        <v>77038</v>
      </c>
      <c r="K19" s="42">
        <f>K20+K21+K22+K23</f>
        <v>114770546</v>
      </c>
      <c r="L19" s="42">
        <f>L20+L21+L22+L23</f>
        <v>151585480.18000001</v>
      </c>
      <c r="M19" s="42">
        <f>M20+M21+M22+M23</f>
        <v>51362</v>
      </c>
      <c r="N19" s="42">
        <f>N20+N21+N22+N23</f>
        <v>124400012.06999999</v>
      </c>
      <c r="O19" s="42">
        <f>M19/J19*100</f>
        <v>66.670993535657729</v>
      </c>
      <c r="P19" s="42">
        <f>N19/K19*100</f>
        <v>108.39018929996203</v>
      </c>
    </row>
    <row r="20" spans="1:17" s="9" customFormat="1" ht="26.25" customHeight="1" x14ac:dyDescent="0.25">
      <c r="A20" s="54">
        <v>5836</v>
      </c>
      <c r="B20" s="58" t="s">
        <v>31</v>
      </c>
      <c r="C20" s="60">
        <v>3</v>
      </c>
      <c r="D20" s="60">
        <v>3.4</v>
      </c>
      <c r="E20" s="60" t="s">
        <v>32</v>
      </c>
      <c r="F20" s="61" t="s">
        <v>33</v>
      </c>
      <c r="G20" s="28" t="s">
        <v>34</v>
      </c>
      <c r="H20" s="8">
        <v>65605886</v>
      </c>
      <c r="I20" s="8">
        <v>47889</v>
      </c>
      <c r="J20" s="8">
        <v>47889</v>
      </c>
      <c r="K20" s="8">
        <v>65605886</v>
      </c>
      <c r="L20" s="21">
        <v>35752056.420000002</v>
      </c>
      <c r="M20" s="8">
        <v>32618</v>
      </c>
      <c r="N20" s="21">
        <v>33544371.210000001</v>
      </c>
      <c r="O20" s="22">
        <f>M20/J20*100</f>
        <v>68.111674914907397</v>
      </c>
      <c r="P20" s="23">
        <f>N20/L20*100</f>
        <v>93.825011954375299</v>
      </c>
    </row>
    <row r="21" spans="1:17" s="9" customFormat="1" ht="26.25" customHeight="1" x14ac:dyDescent="0.25">
      <c r="A21" s="54"/>
      <c r="B21" s="58"/>
      <c r="C21" s="60"/>
      <c r="D21" s="60"/>
      <c r="E21" s="60"/>
      <c r="F21" s="61"/>
      <c r="G21" s="28" t="s">
        <v>35</v>
      </c>
      <c r="H21" s="8">
        <v>11559321</v>
      </c>
      <c r="I21" s="8">
        <v>28710</v>
      </c>
      <c r="J21" s="8">
        <v>28710</v>
      </c>
      <c r="K21" s="24">
        <v>11559321</v>
      </c>
      <c r="L21" s="21">
        <v>79482590.530000001</v>
      </c>
      <c r="M21" s="8">
        <v>18559</v>
      </c>
      <c r="N21" s="21">
        <v>57379209.210000001</v>
      </c>
      <c r="O21" s="22">
        <f t="shared" ref="O21:O22" si="1">M21/J21*100</f>
        <v>64.642981539533267</v>
      </c>
      <c r="P21" s="23">
        <f t="shared" ref="P21:P23" si="2">N21/L21*100</f>
        <v>72.190914799565732</v>
      </c>
    </row>
    <row r="22" spans="1:17" ht="30.75" customHeight="1" x14ac:dyDescent="0.25">
      <c r="A22" s="54">
        <v>5838</v>
      </c>
      <c r="B22" s="58" t="s">
        <v>36</v>
      </c>
      <c r="C22" s="59">
        <v>3</v>
      </c>
      <c r="D22" s="59">
        <v>3.4</v>
      </c>
      <c r="E22" s="59" t="s">
        <v>32</v>
      </c>
      <c r="F22" s="61" t="s">
        <v>33</v>
      </c>
      <c r="G22" s="28" t="s">
        <v>37</v>
      </c>
      <c r="H22" s="8">
        <v>7519307</v>
      </c>
      <c r="I22" s="8">
        <v>115</v>
      </c>
      <c r="J22" s="8">
        <v>115</v>
      </c>
      <c r="K22" s="8">
        <v>7519307</v>
      </c>
      <c r="L22" s="21">
        <v>9768074.1799999997</v>
      </c>
      <c r="M22" s="8">
        <v>185</v>
      </c>
      <c r="N22" s="21">
        <v>9388890.2699999996</v>
      </c>
      <c r="O22" s="22">
        <f t="shared" si="1"/>
        <v>160.86956521739131</v>
      </c>
      <c r="P22" s="23">
        <f t="shared" si="2"/>
        <v>96.118130319112709</v>
      </c>
    </row>
    <row r="23" spans="1:17" ht="38.25" customHeight="1" x14ac:dyDescent="0.25">
      <c r="A23" s="54"/>
      <c r="B23" s="58"/>
      <c r="C23" s="59"/>
      <c r="D23" s="59"/>
      <c r="E23" s="59"/>
      <c r="F23" s="61"/>
      <c r="G23" s="28" t="s">
        <v>38</v>
      </c>
      <c r="H23" s="8">
        <v>30086032</v>
      </c>
      <c r="I23" s="8">
        <v>324</v>
      </c>
      <c r="J23" s="8">
        <v>324</v>
      </c>
      <c r="K23" s="8">
        <v>30086032</v>
      </c>
      <c r="L23" s="21">
        <v>26582759.050000001</v>
      </c>
      <c r="M23" s="25">
        <v>0</v>
      </c>
      <c r="N23" s="21">
        <v>24087541.379999999</v>
      </c>
      <c r="O23" s="26">
        <v>0</v>
      </c>
      <c r="P23" s="23">
        <f t="shared" si="2"/>
        <v>90.613398461360987</v>
      </c>
    </row>
    <row r="24" spans="1:17" ht="24" customHeight="1" x14ac:dyDescent="0.25">
      <c r="A24" s="48"/>
      <c r="B24" s="69" t="s">
        <v>39</v>
      </c>
      <c r="C24" s="70"/>
      <c r="D24" s="70"/>
      <c r="E24" s="70"/>
      <c r="F24" s="70"/>
      <c r="G24" s="56"/>
      <c r="H24" s="41">
        <f>SUM(H25:H32)</f>
        <v>278148281</v>
      </c>
      <c r="I24" s="41">
        <f t="shared" ref="I24" si="3">I25+I26+I28+I29+I30+I31+I32</f>
        <v>144555</v>
      </c>
      <c r="J24" s="42">
        <f>SUM(J25:J32)</f>
        <v>144555</v>
      </c>
      <c r="K24" s="42">
        <f>SUM(K25:K32)</f>
        <v>278148281</v>
      </c>
      <c r="L24" s="42">
        <f>SUM(L25:L32)</f>
        <v>328997313.28000003</v>
      </c>
      <c r="M24" s="42">
        <f>SUM(M25:M32)</f>
        <v>247683</v>
      </c>
      <c r="N24" s="42">
        <f>SUM(N25:N32)</f>
        <v>304679188.10999995</v>
      </c>
      <c r="O24" s="42">
        <f>M24/J24*100</f>
        <v>171.34170384974576</v>
      </c>
      <c r="P24" s="42">
        <f>N24/K24*100</f>
        <v>109.53840412553187</v>
      </c>
    </row>
    <row r="25" spans="1:17" ht="45.75" customHeight="1" x14ac:dyDescent="0.25">
      <c r="A25" s="34">
        <v>5874</v>
      </c>
      <c r="B25" s="71" t="s">
        <v>40</v>
      </c>
      <c r="C25" s="73">
        <v>3</v>
      </c>
      <c r="D25" s="73">
        <v>3.3</v>
      </c>
      <c r="E25" s="73" t="s">
        <v>41</v>
      </c>
      <c r="F25" s="75" t="s">
        <v>42</v>
      </c>
      <c r="G25" s="30" t="s">
        <v>43</v>
      </c>
      <c r="H25" s="8">
        <v>236724200</v>
      </c>
      <c r="I25" s="8">
        <v>80000</v>
      </c>
      <c r="J25" s="8">
        <v>80000</v>
      </c>
      <c r="K25" s="8">
        <v>236724200</v>
      </c>
      <c r="L25" s="21">
        <v>253882543.86000001</v>
      </c>
      <c r="M25" s="8">
        <v>169414</v>
      </c>
      <c r="N25" s="21">
        <v>251575127.16999999</v>
      </c>
      <c r="O25" s="22">
        <f>M25/J25*100</f>
        <v>211.76750000000001</v>
      </c>
      <c r="P25" s="23">
        <f>N25/L25*100</f>
        <v>99.091147955697011</v>
      </c>
    </row>
    <row r="26" spans="1:17" ht="33.75" customHeight="1" x14ac:dyDescent="0.25">
      <c r="A26" s="35"/>
      <c r="B26" s="72"/>
      <c r="C26" s="74"/>
      <c r="D26" s="74"/>
      <c r="E26" s="74"/>
      <c r="F26" s="76"/>
      <c r="G26" s="30" t="s">
        <v>44</v>
      </c>
      <c r="H26" s="8">
        <v>4475000</v>
      </c>
      <c r="I26" s="8">
        <v>60725</v>
      </c>
      <c r="J26" s="8">
        <v>60725</v>
      </c>
      <c r="K26" s="8">
        <v>4475000</v>
      </c>
      <c r="L26" s="21">
        <v>17743740.18</v>
      </c>
      <c r="M26" s="8">
        <v>63582</v>
      </c>
      <c r="N26" s="21">
        <v>13374568.699999999</v>
      </c>
      <c r="O26" s="22">
        <f t="shared" ref="O26:O32" si="4">M26/J26*100</f>
        <v>104.70481679703583</v>
      </c>
      <c r="P26" s="23">
        <f t="shared" ref="P26:P32" si="5">N26/L26*100</f>
        <v>75.376265456565079</v>
      </c>
      <c r="Q26" s="10"/>
    </row>
    <row r="27" spans="1:17" ht="24.75" customHeight="1" x14ac:dyDescent="0.25">
      <c r="A27" s="35"/>
      <c r="B27" s="51"/>
      <c r="C27" s="33"/>
      <c r="D27" s="33"/>
      <c r="E27" s="33"/>
      <c r="F27" s="32"/>
      <c r="G27" s="30" t="s">
        <v>45</v>
      </c>
      <c r="H27" s="8">
        <v>207541</v>
      </c>
      <c r="I27" s="8"/>
      <c r="J27" s="8">
        <v>0</v>
      </c>
      <c r="K27" s="8">
        <v>207541</v>
      </c>
      <c r="L27" s="21">
        <v>16731377.24</v>
      </c>
      <c r="M27" s="27">
        <v>0</v>
      </c>
      <c r="N27" s="21">
        <v>2603741.2400000002</v>
      </c>
      <c r="O27" s="22">
        <v>0</v>
      </c>
      <c r="P27" s="23">
        <f t="shared" si="5"/>
        <v>15.562025783359843</v>
      </c>
      <c r="Q27" s="10"/>
    </row>
    <row r="28" spans="1:17" ht="57" customHeight="1" x14ac:dyDescent="0.25">
      <c r="A28" s="49">
        <v>5875</v>
      </c>
      <c r="B28" s="31" t="s">
        <v>46</v>
      </c>
      <c r="C28" s="50">
        <v>3</v>
      </c>
      <c r="D28" s="50">
        <v>3.3</v>
      </c>
      <c r="E28" s="50" t="s">
        <v>41</v>
      </c>
      <c r="F28" s="32" t="s">
        <v>42</v>
      </c>
      <c r="G28" s="28" t="s">
        <v>47</v>
      </c>
      <c r="H28" s="8">
        <v>3990000</v>
      </c>
      <c r="I28" s="8">
        <v>25</v>
      </c>
      <c r="J28" s="8">
        <v>25</v>
      </c>
      <c r="K28" s="8">
        <v>3990000</v>
      </c>
      <c r="L28" s="21">
        <v>6658112</v>
      </c>
      <c r="M28" s="27">
        <v>22</v>
      </c>
      <c r="N28" s="21">
        <v>6465363.9299999997</v>
      </c>
      <c r="O28" s="22">
        <f t="shared" si="4"/>
        <v>88</v>
      </c>
      <c r="P28" s="23">
        <f t="shared" si="5"/>
        <v>97.105064168340817</v>
      </c>
    </row>
    <row r="29" spans="1:17" ht="54" customHeight="1" x14ac:dyDescent="0.25">
      <c r="A29" s="43">
        <v>5877</v>
      </c>
      <c r="B29" s="11" t="s">
        <v>48</v>
      </c>
      <c r="C29" s="28">
        <v>3</v>
      </c>
      <c r="D29" s="28">
        <v>3.3</v>
      </c>
      <c r="E29" s="28" t="s">
        <v>41</v>
      </c>
      <c r="F29" s="11" t="s">
        <v>49</v>
      </c>
      <c r="G29" s="28" t="s">
        <v>50</v>
      </c>
      <c r="H29" s="8">
        <v>4963600</v>
      </c>
      <c r="I29" s="8">
        <v>5</v>
      </c>
      <c r="J29" s="8">
        <v>5</v>
      </c>
      <c r="K29" s="8">
        <v>4963600</v>
      </c>
      <c r="L29" s="21">
        <v>4963600</v>
      </c>
      <c r="M29" s="27">
        <v>0</v>
      </c>
      <c r="N29" s="21">
        <v>4738580.9000000004</v>
      </c>
      <c r="O29" s="22">
        <f t="shared" si="4"/>
        <v>0</v>
      </c>
      <c r="P29" s="23">
        <f t="shared" si="5"/>
        <v>95.466614956886147</v>
      </c>
    </row>
    <row r="30" spans="1:17" ht="41.25" customHeight="1" x14ac:dyDescent="0.25">
      <c r="A30" s="43">
        <v>5888</v>
      </c>
      <c r="B30" s="11" t="s">
        <v>51</v>
      </c>
      <c r="C30" s="28">
        <v>3</v>
      </c>
      <c r="D30" s="28">
        <v>3.3</v>
      </c>
      <c r="E30" s="28" t="s">
        <v>41</v>
      </c>
      <c r="F30" s="12" t="s">
        <v>52</v>
      </c>
      <c r="G30" s="28" t="s">
        <v>53</v>
      </c>
      <c r="H30" s="8">
        <v>15463000</v>
      </c>
      <c r="I30" s="8">
        <v>1000</v>
      </c>
      <c r="J30" s="8">
        <v>1000</v>
      </c>
      <c r="K30" s="8">
        <v>15463000</v>
      </c>
      <c r="L30" s="21">
        <v>17293000</v>
      </c>
      <c r="M30" s="8">
        <v>2277</v>
      </c>
      <c r="N30" s="21">
        <v>16094753.630000001</v>
      </c>
      <c r="O30" s="22">
        <f t="shared" si="4"/>
        <v>227.70000000000002</v>
      </c>
      <c r="P30" s="23">
        <f t="shared" si="5"/>
        <v>93.070916729312444</v>
      </c>
    </row>
    <row r="31" spans="1:17" ht="51" customHeight="1" x14ac:dyDescent="0.25">
      <c r="A31" s="43">
        <v>5891</v>
      </c>
      <c r="B31" s="11" t="s">
        <v>54</v>
      </c>
      <c r="C31" s="28">
        <v>3</v>
      </c>
      <c r="D31" s="28">
        <v>3.3</v>
      </c>
      <c r="E31" s="28" t="s">
        <v>41</v>
      </c>
      <c r="F31" s="29" t="s">
        <v>55</v>
      </c>
      <c r="G31" s="28" t="s">
        <v>56</v>
      </c>
      <c r="H31" s="8">
        <v>12224940</v>
      </c>
      <c r="I31" s="8">
        <v>200</v>
      </c>
      <c r="J31" s="8">
        <v>200</v>
      </c>
      <c r="K31" s="8">
        <v>12224940</v>
      </c>
      <c r="L31" s="21">
        <v>11624940</v>
      </c>
      <c r="M31" s="8">
        <v>502</v>
      </c>
      <c r="N31" s="21">
        <v>9742214.7200000007</v>
      </c>
      <c r="O31" s="22">
        <f t="shared" si="4"/>
        <v>250.99999999999997</v>
      </c>
      <c r="P31" s="23">
        <f t="shared" si="5"/>
        <v>83.804430130392078</v>
      </c>
    </row>
    <row r="32" spans="1:17" ht="56.25" customHeight="1" x14ac:dyDescent="0.25">
      <c r="A32" s="43">
        <v>5907</v>
      </c>
      <c r="B32" s="11" t="s">
        <v>57</v>
      </c>
      <c r="C32" s="28">
        <v>3</v>
      </c>
      <c r="D32" s="28">
        <v>3.3</v>
      </c>
      <c r="E32" s="28" t="s">
        <v>41</v>
      </c>
      <c r="F32" s="11" t="s">
        <v>58</v>
      </c>
      <c r="G32" s="28" t="s">
        <v>59</v>
      </c>
      <c r="H32" s="8">
        <v>100000</v>
      </c>
      <c r="I32" s="8">
        <v>2600</v>
      </c>
      <c r="J32" s="8">
        <v>2600</v>
      </c>
      <c r="K32" s="8">
        <v>100000</v>
      </c>
      <c r="L32" s="21">
        <v>100000</v>
      </c>
      <c r="M32" s="8">
        <v>11886</v>
      </c>
      <c r="N32" s="21">
        <v>84837.82</v>
      </c>
      <c r="O32" s="22">
        <f t="shared" si="4"/>
        <v>457.15384615384613</v>
      </c>
      <c r="P32" s="23">
        <f t="shared" si="5"/>
        <v>84.837820000000008</v>
      </c>
    </row>
    <row r="33" spans="1:16" ht="28.5" customHeight="1" x14ac:dyDescent="0.25">
      <c r="A33" s="43"/>
      <c r="B33" s="62" t="s">
        <v>60</v>
      </c>
      <c r="C33" s="62"/>
      <c r="D33" s="62"/>
      <c r="E33" s="62"/>
      <c r="F33" s="62"/>
      <c r="G33" s="62"/>
      <c r="H33" s="44">
        <f t="shared" ref="H33:P33" si="6">H34</f>
        <v>10465150</v>
      </c>
      <c r="I33" s="44">
        <f t="shared" si="6"/>
        <v>5000</v>
      </c>
      <c r="J33" s="45">
        <f t="shared" si="6"/>
        <v>5000</v>
      </c>
      <c r="K33" s="45">
        <f t="shared" si="6"/>
        <v>10465150</v>
      </c>
      <c r="L33" s="45">
        <v>6410199.0999999996</v>
      </c>
      <c r="M33" s="45">
        <f t="shared" si="6"/>
        <v>10930</v>
      </c>
      <c r="N33" s="45">
        <f t="shared" si="6"/>
        <v>5553698.8899999997</v>
      </c>
      <c r="O33" s="45">
        <f t="shared" si="6"/>
        <v>218.6</v>
      </c>
      <c r="P33" s="45">
        <f t="shared" si="6"/>
        <v>86.638477266642155</v>
      </c>
    </row>
    <row r="34" spans="1:16" ht="57.75" customHeight="1" x14ac:dyDescent="0.25">
      <c r="A34" s="43">
        <v>5918</v>
      </c>
      <c r="B34" s="11" t="s">
        <v>61</v>
      </c>
      <c r="C34" s="28">
        <v>2</v>
      </c>
      <c r="D34" s="28">
        <v>2.2999999999999998</v>
      </c>
      <c r="E34" s="28" t="s">
        <v>62</v>
      </c>
      <c r="F34" s="11" t="s">
        <v>63</v>
      </c>
      <c r="G34" s="28" t="s">
        <v>64</v>
      </c>
      <c r="H34" s="8">
        <v>10465150</v>
      </c>
      <c r="I34" s="8">
        <v>5000</v>
      </c>
      <c r="J34" s="8">
        <v>5000</v>
      </c>
      <c r="K34" s="8">
        <v>10465150</v>
      </c>
      <c r="L34" s="21">
        <v>6410199.0999999996</v>
      </c>
      <c r="M34" s="8">
        <v>10930</v>
      </c>
      <c r="N34" s="21">
        <v>5553698.8899999997</v>
      </c>
      <c r="O34" s="23">
        <f>M34/J34*100</f>
        <v>218.6</v>
      </c>
      <c r="P34" s="26">
        <f>N34/L34*100</f>
        <v>86.638477266642155</v>
      </c>
    </row>
    <row r="35" spans="1:16" ht="19.5" customHeight="1" x14ac:dyDescent="0.25">
      <c r="A35" s="43"/>
      <c r="B35" s="63" t="s">
        <v>65</v>
      </c>
      <c r="C35" s="63"/>
      <c r="D35" s="63"/>
      <c r="E35" s="63"/>
      <c r="F35" s="63"/>
      <c r="G35" s="63"/>
      <c r="H35" s="46">
        <f t="shared" ref="H35:I35" si="7">H19+H24+H33</f>
        <v>403383977</v>
      </c>
      <c r="I35" s="46">
        <f t="shared" si="7"/>
        <v>226593</v>
      </c>
      <c r="J35" s="46">
        <f>J19+J24+J33</f>
        <v>226593</v>
      </c>
      <c r="K35" s="46">
        <f>K19+K24+K33</f>
        <v>403383977</v>
      </c>
      <c r="L35" s="46">
        <f>L19+L24+L33</f>
        <v>486992992.56000006</v>
      </c>
      <c r="M35" s="46">
        <f>M19+M24+M33</f>
        <v>309975</v>
      </c>
      <c r="N35" s="46">
        <f>N19+N24+N33</f>
        <v>434632899.06999993</v>
      </c>
      <c r="O35" s="46">
        <f>M35/J35*100</f>
        <v>136.79813586474427</v>
      </c>
      <c r="P35" s="46">
        <f>N35/L35*100</f>
        <v>89.24828605546125</v>
      </c>
    </row>
    <row r="36" spans="1:16" ht="55.5" customHeight="1" x14ac:dyDescent="0.25">
      <c r="A36" s="4"/>
      <c r="B36" s="64" t="s">
        <v>67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</row>
    <row r="37" spans="1:16" x14ac:dyDescent="0.25">
      <c r="A37" s="4"/>
      <c r="B37" s="13"/>
      <c r="C37" s="13"/>
      <c r="D37" s="13"/>
      <c r="E37" s="4"/>
      <c r="F37" s="4"/>
      <c r="G37" s="4"/>
      <c r="H37" s="4"/>
      <c r="I37" s="14"/>
      <c r="J37" s="14"/>
      <c r="K37" s="4"/>
      <c r="L37" s="4"/>
      <c r="M37" s="4"/>
      <c r="N37" s="4"/>
      <c r="O37" s="4"/>
      <c r="P37" s="4"/>
    </row>
    <row r="38" spans="1:16" x14ac:dyDescent="0.25">
      <c r="A38" s="4"/>
      <c r="B38" s="13"/>
      <c r="C38" s="13"/>
      <c r="D38" s="13"/>
      <c r="E38" s="4"/>
      <c r="F38" s="4"/>
      <c r="G38" s="4"/>
      <c r="H38" s="4"/>
      <c r="I38" s="14"/>
      <c r="J38" s="14"/>
      <c r="K38" s="14"/>
      <c r="L38" s="14"/>
      <c r="M38" s="14"/>
      <c r="N38" s="14"/>
      <c r="O38" s="4"/>
      <c r="P38" s="47"/>
    </row>
    <row r="39" spans="1:16" x14ac:dyDescent="0.25">
      <c r="A39" s="4"/>
      <c r="B39" s="4"/>
      <c r="C39" s="4"/>
      <c r="D39" s="4"/>
      <c r="E39" s="4"/>
      <c r="F39" s="14"/>
      <c r="G39" s="14"/>
      <c r="H39" s="14"/>
      <c r="I39" s="14"/>
      <c r="J39" s="14"/>
      <c r="K39" s="14"/>
      <c r="L39" s="14"/>
      <c r="M39" s="14"/>
      <c r="N39" s="14"/>
      <c r="O39" s="4"/>
      <c r="P39" s="4"/>
    </row>
    <row r="40" spans="1:16" x14ac:dyDescent="0.25">
      <c r="A40" s="16"/>
      <c r="B40" s="16"/>
      <c r="C40" s="16"/>
      <c r="D40" s="16"/>
      <c r="E40" s="16"/>
      <c r="F40" s="17"/>
      <c r="G40" s="17"/>
      <c r="H40" s="17"/>
      <c r="I40" s="17"/>
      <c r="J40" s="14"/>
      <c r="K40" s="14"/>
      <c r="L40" s="14"/>
      <c r="M40" s="14"/>
      <c r="N40" s="14"/>
      <c r="O40" s="16"/>
      <c r="P40" s="16"/>
    </row>
    <row r="41" spans="1:16" x14ac:dyDescent="0.25">
      <c r="F41" s="15"/>
      <c r="G41" s="15"/>
      <c r="H41" s="15"/>
      <c r="J41" s="15"/>
      <c r="K41" s="15"/>
      <c r="L41" s="15"/>
      <c r="M41" s="15"/>
      <c r="N41" s="15"/>
      <c r="O41" s="15"/>
      <c r="P41" s="15"/>
    </row>
    <row r="42" spans="1:16" x14ac:dyDescent="0.25">
      <c r="F42" s="15"/>
      <c r="G42" s="15"/>
      <c r="H42" s="15"/>
      <c r="I42" s="15"/>
      <c r="J42" s="65"/>
      <c r="K42" s="65"/>
      <c r="L42" s="18"/>
      <c r="M42" s="19"/>
      <c r="N42" s="19"/>
      <c r="O42" s="19"/>
      <c r="P42" s="14"/>
    </row>
    <row r="43" spans="1:16" x14ac:dyDescent="0.25">
      <c r="B43" s="13"/>
      <c r="C43" s="13"/>
      <c r="D43" s="13"/>
      <c r="E43" s="4"/>
      <c r="F43" s="4"/>
      <c r="G43" s="4"/>
      <c r="H43" s="15"/>
      <c r="I43" s="15"/>
      <c r="J43" s="15"/>
      <c r="K43" s="14"/>
      <c r="L43" s="14"/>
      <c r="M43" s="14"/>
      <c r="N43" s="14"/>
      <c r="O43" s="14"/>
      <c r="P43" s="14"/>
    </row>
    <row r="44" spans="1:16" x14ac:dyDescent="0.25">
      <c r="B44" s="13"/>
      <c r="C44" s="13"/>
      <c r="D44" s="13"/>
      <c r="E44" s="4"/>
      <c r="F44" s="4"/>
      <c r="G44" s="4"/>
      <c r="H44" s="20"/>
      <c r="I44" s="15"/>
      <c r="J44" s="15"/>
      <c r="K44" s="14"/>
      <c r="L44" s="14"/>
      <c r="M44" s="14"/>
      <c r="N44" s="14"/>
      <c r="O44" s="14"/>
      <c r="P44" s="14"/>
    </row>
    <row r="45" spans="1:16" x14ac:dyDescent="0.25">
      <c r="B45" s="4"/>
      <c r="C45" s="4"/>
      <c r="D45" s="4"/>
      <c r="E45" s="4"/>
      <c r="F45" s="14"/>
      <c r="G45" s="14"/>
      <c r="H45" s="14"/>
      <c r="I45" s="15"/>
      <c r="J45" s="15"/>
      <c r="K45" s="14"/>
      <c r="L45" s="14"/>
      <c r="M45" s="14"/>
      <c r="N45" s="14"/>
      <c r="O45" s="14"/>
      <c r="P45" s="14"/>
    </row>
    <row r="46" spans="1:16" x14ac:dyDescent="0.25">
      <c r="B46" s="16"/>
      <c r="C46" s="16"/>
      <c r="D46" s="16"/>
      <c r="E46" s="16"/>
      <c r="F46" s="17"/>
      <c r="G46" s="17"/>
      <c r="H46" s="17"/>
      <c r="I46" s="15"/>
      <c r="J46" s="17"/>
      <c r="K46" s="14"/>
      <c r="L46" s="14"/>
      <c r="M46" s="14"/>
      <c r="N46" s="14"/>
      <c r="O46" s="14"/>
      <c r="P46" s="14"/>
    </row>
    <row r="47" spans="1:16" x14ac:dyDescent="0.25">
      <c r="F47" s="15"/>
      <c r="G47" s="15"/>
      <c r="H47" s="15"/>
      <c r="I47" s="15"/>
      <c r="J47" s="17"/>
      <c r="K47" s="14"/>
      <c r="L47" s="14"/>
      <c r="M47" s="14"/>
      <c r="N47" s="14"/>
      <c r="O47" s="14"/>
      <c r="P47" s="14"/>
    </row>
    <row r="48" spans="1:16" x14ac:dyDescent="0.25">
      <c r="F48" s="15"/>
      <c r="G48" s="15"/>
      <c r="H48" s="15"/>
      <c r="I48" s="15"/>
      <c r="J48" s="17"/>
    </row>
    <row r="49" spans="7:12" x14ac:dyDescent="0.25">
      <c r="G49" s="15"/>
      <c r="H49" s="15"/>
      <c r="I49" s="15"/>
      <c r="J49" s="17"/>
    </row>
    <row r="50" spans="7:12" x14ac:dyDescent="0.25">
      <c r="G50" s="15"/>
      <c r="H50" s="15"/>
      <c r="I50" s="15"/>
      <c r="J50" s="17"/>
    </row>
    <row r="51" spans="7:12" x14ac:dyDescent="0.25">
      <c r="J51" s="17"/>
    </row>
    <row r="52" spans="7:12" x14ac:dyDescent="0.25">
      <c r="J52" s="17"/>
    </row>
    <row r="53" spans="7:12" x14ac:dyDescent="0.25">
      <c r="J53" s="17"/>
    </row>
    <row r="54" spans="7:12" x14ac:dyDescent="0.25">
      <c r="J54" s="17"/>
    </row>
    <row r="55" spans="7:12" x14ac:dyDescent="0.25">
      <c r="J55" s="17"/>
    </row>
    <row r="56" spans="7:12" x14ac:dyDescent="0.25">
      <c r="J56" s="17"/>
    </row>
    <row r="57" spans="7:12" x14ac:dyDescent="0.25">
      <c r="J57" s="17"/>
    </row>
    <row r="58" spans="7:12" x14ac:dyDescent="0.25">
      <c r="J58" s="17"/>
    </row>
    <row r="59" spans="7:12" x14ac:dyDescent="0.25">
      <c r="J59" s="17"/>
    </row>
    <row r="60" spans="7:12" x14ac:dyDescent="0.25">
      <c r="J60" s="17"/>
    </row>
    <row r="61" spans="7:12" x14ac:dyDescent="0.25">
      <c r="J61" s="17"/>
    </row>
    <row r="62" spans="7:12" x14ac:dyDescent="0.25">
      <c r="J62" s="17"/>
    </row>
    <row r="63" spans="7:12" x14ac:dyDescent="0.25">
      <c r="J63" s="17"/>
    </row>
    <row r="64" spans="7:12" x14ac:dyDescent="0.25">
      <c r="J64" s="10"/>
      <c r="K64" s="10"/>
      <c r="L64" s="10"/>
    </row>
    <row r="65" spans="10:10" x14ac:dyDescent="0.25">
      <c r="J65" s="10"/>
    </row>
  </sheetData>
  <mergeCells count="42">
    <mergeCell ref="B33:G33"/>
    <mergeCell ref="B35:G35"/>
    <mergeCell ref="B36:P36"/>
    <mergeCell ref="J42:K42"/>
    <mergeCell ref="A6:P6"/>
    <mergeCell ref="A7:P7"/>
    <mergeCell ref="A8:P8"/>
    <mergeCell ref="A10:P10"/>
    <mergeCell ref="B24:G24"/>
    <mergeCell ref="B25:B26"/>
    <mergeCell ref="C25:C26"/>
    <mergeCell ref="D25:D26"/>
    <mergeCell ref="E25:E26"/>
    <mergeCell ref="F25:F26"/>
    <mergeCell ref="F22:F23"/>
    <mergeCell ref="A20:A21"/>
    <mergeCell ref="B20:B21"/>
    <mergeCell ref="C20:C21"/>
    <mergeCell ref="D20:D21"/>
    <mergeCell ref="E20:E21"/>
    <mergeCell ref="F20:F21"/>
    <mergeCell ref="A22:A23"/>
    <mergeCell ref="B22:B23"/>
    <mergeCell ref="C22:C23"/>
    <mergeCell ref="D22:D23"/>
    <mergeCell ref="E22:E23"/>
    <mergeCell ref="B19:G19"/>
    <mergeCell ref="B17:B18"/>
    <mergeCell ref="C17:E17"/>
    <mergeCell ref="F17:F18"/>
    <mergeCell ref="G17:G18"/>
    <mergeCell ref="A5:P5"/>
    <mergeCell ref="L17:L18"/>
    <mergeCell ref="J16:L16"/>
    <mergeCell ref="A16:A18"/>
    <mergeCell ref="M16:N16"/>
    <mergeCell ref="O16:P16"/>
    <mergeCell ref="M17:N17"/>
    <mergeCell ref="H17:H18"/>
    <mergeCell ref="I17:I18"/>
    <mergeCell ref="J17:K17"/>
    <mergeCell ref="B16:I16"/>
  </mergeCells>
  <printOptions horizontalCentered="1"/>
  <pageMargins left="0" right="0" top="0.39370078740157483" bottom="0.39370078740157483" header="0" footer="0"/>
  <pageSetup paperSize="5" scale="96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EJEC.FIS. -FIN. ENE-DIC. 2021</vt:lpstr>
      <vt:lpstr>'EJEC.FIS. -FIN. ENE-DIC.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Patria Minerva</cp:lastModifiedBy>
  <cp:lastPrinted>2022-01-14T19:13:14Z</cp:lastPrinted>
  <dcterms:created xsi:type="dcterms:W3CDTF">2022-01-13T15:51:58Z</dcterms:created>
  <dcterms:modified xsi:type="dcterms:W3CDTF">2022-01-14T19:14:45Z</dcterms:modified>
</cp:coreProperties>
</file>